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80" yWindow="220" windowWidth="20400" windowHeight="22480" tabRatio="500" activeTab="0"/>
  </bookViews>
  <sheets>
    <sheet name="CheckRates" sheetId="1" r:id="rId1"/>
    <sheet name="EXAMPLES" sheetId="2" r:id="rId2"/>
  </sheets>
  <definedNames>
    <definedName name="_xlnm.Print_Area" localSheetId="0">'CheckRates'!$A$1:$H$25</definedName>
    <definedName name="_xlnm.Print_Area" localSheetId="1">'EXAMPLES'!$A$97:$F$101</definedName>
  </definedNames>
  <calcPr fullCalcOnLoad="1"/>
</workbook>
</file>

<file path=xl/sharedStrings.xml><?xml version="1.0" encoding="utf-8"?>
<sst xmlns="http://schemas.openxmlformats.org/spreadsheetml/2006/main" count="90" uniqueCount="73">
  <si>
    <t>Examples on next TAB</t>
  </si>
  <si>
    <t>Provider</t>
  </si>
  <si>
    <t>Consumer</t>
  </si>
  <si>
    <t>Invoice Amt</t>
  </si>
  <si>
    <t>Medicaid Amt</t>
  </si>
  <si>
    <t>Payment Amt</t>
  </si>
  <si>
    <t>CPT Code</t>
  </si>
  <si>
    <t>Notes</t>
  </si>
  <si>
    <t>ENT Phys of Kear</t>
  </si>
  <si>
    <t>D Glaze</t>
  </si>
  <si>
    <t>V5140</t>
  </si>
  <si>
    <t>V5160</t>
  </si>
  <si>
    <t>V5267</t>
  </si>
  <si>
    <t>V5266</t>
  </si>
  <si>
    <t>per aid</t>
  </si>
  <si>
    <t>Max allowable</t>
  </si>
  <si>
    <t>IC</t>
  </si>
  <si>
    <t>IC</t>
  </si>
  <si>
    <t>VR Pmt</t>
  </si>
  <si>
    <t>Boys Town</t>
  </si>
  <si>
    <t>D Peterson</t>
  </si>
  <si>
    <t>V5140</t>
  </si>
  <si>
    <t>V5160</t>
  </si>
  <si>
    <t>V5299</t>
  </si>
  <si>
    <t>With Discount</t>
  </si>
  <si>
    <t>+1450-580</t>
  </si>
  <si>
    <t>James Acker</t>
  </si>
  <si>
    <t>C Hardy</t>
  </si>
  <si>
    <t>92014</t>
  </si>
  <si>
    <t>92015</t>
  </si>
  <si>
    <t>V2020</t>
  </si>
  <si>
    <t>V2103</t>
  </si>
  <si>
    <t>V2744</t>
  </si>
  <si>
    <t>92341</t>
  </si>
  <si>
    <t>N P Vision</t>
  </si>
  <si>
    <t>J Clair</t>
  </si>
  <si>
    <t>92015</t>
  </si>
  <si>
    <t>92002</t>
  </si>
  <si>
    <t>v2744</t>
  </si>
  <si>
    <t>v2020</t>
  </si>
  <si>
    <t>v2203</t>
  </si>
  <si>
    <t>v2781</t>
  </si>
  <si>
    <t>Excep</t>
  </si>
  <si>
    <t>ENT Physicians</t>
  </si>
  <si>
    <t>S Hancock</t>
  </si>
  <si>
    <t>V5060</t>
  </si>
  <si>
    <t>V5241</t>
  </si>
  <si>
    <t>V5264</t>
  </si>
  <si>
    <t>V5266</t>
  </si>
  <si>
    <t>Complete Eyecare</t>
  </si>
  <si>
    <t>C. Lee</t>
  </si>
  <si>
    <t>92014</t>
  </si>
  <si>
    <t>92341</t>
  </si>
  <si>
    <t>V2101</t>
  </si>
  <si>
    <t>V2107</t>
  </si>
  <si>
    <t>IC 40.47</t>
  </si>
  <si>
    <t>IC 13.78</t>
  </si>
  <si>
    <t>IC 15.52</t>
  </si>
  <si>
    <t>V2756</t>
  </si>
  <si>
    <t>IC 1.02</t>
  </si>
  <si>
    <t>H0002</t>
  </si>
  <si>
    <t>Williamsburg</t>
  </si>
  <si>
    <t>A. Estudillo</t>
  </si>
  <si>
    <t>90801</t>
  </si>
  <si>
    <t>Thedinger</t>
  </si>
  <si>
    <t>P. Rodrigue</t>
  </si>
  <si>
    <t>V5261</t>
  </si>
  <si>
    <t>V5261</t>
  </si>
  <si>
    <t>V5160</t>
  </si>
  <si>
    <t>V5264</t>
  </si>
  <si>
    <t>client contribution</t>
  </si>
  <si>
    <r>
      <t xml:space="preserve">Payment Amount: </t>
    </r>
    <r>
      <rPr>
        <sz val="12"/>
        <color indexed="63"/>
        <rFont val="Helvetica Neue"/>
        <family val="0"/>
      </rPr>
      <t xml:space="preserve">Payment will be at the lower of either </t>
    </r>
    <r>
      <rPr>
        <b/>
        <sz val="12"/>
        <color indexed="63"/>
        <rFont val="Helvetica Neue"/>
        <family val="0"/>
      </rPr>
      <t>Invoice Amt</t>
    </r>
    <r>
      <rPr>
        <sz val="12"/>
        <color indexed="63"/>
        <rFont val="Helvetica Neue"/>
        <family val="0"/>
      </rPr>
      <t>, or</t>
    </r>
    <r>
      <rPr>
        <b/>
        <sz val="12"/>
        <color indexed="63"/>
        <rFont val="Helvetica Neue"/>
        <family val="0"/>
      </rPr>
      <t xml:space="preserve"> Medicaid Amt</t>
    </r>
    <r>
      <rPr>
        <sz val="12"/>
        <color indexed="63"/>
        <rFont val="Helvetica Neue"/>
        <family val="0"/>
      </rPr>
      <t xml:space="preserve">. </t>
    </r>
  </si>
  <si>
    <r>
      <t xml:space="preserve">Payment Amount: </t>
    </r>
    <r>
      <rPr>
        <sz val="12"/>
        <color indexed="63"/>
        <rFont val="Helvetica Neue"/>
        <family val="0"/>
      </rPr>
      <t xml:space="preserve">Pay the lower of the </t>
    </r>
    <r>
      <rPr>
        <b/>
        <sz val="12"/>
        <color indexed="63"/>
        <rFont val="Helvetica Neue"/>
        <family val="0"/>
      </rPr>
      <t>Invoice Amt</t>
    </r>
    <r>
      <rPr>
        <sz val="12"/>
        <color indexed="63"/>
        <rFont val="Helvetica Neue"/>
        <family val="0"/>
      </rPr>
      <t xml:space="preserve"> or</t>
    </r>
    <r>
      <rPr>
        <b/>
        <sz val="12"/>
        <color indexed="63"/>
        <rFont val="Helvetica Neue"/>
        <family val="0"/>
      </rPr>
      <t xml:space="preserve"> Medicaid Amt.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</si>
</sst>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/dd/yy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sz val="8"/>
      <name val="Verdana"/>
      <family val="0"/>
    </font>
    <font>
      <b/>
      <sz val="12"/>
      <color indexed="63"/>
      <name val="Helvetica Neue"/>
      <family val="0"/>
    </font>
    <font>
      <sz val="12"/>
      <color indexed="63"/>
      <name val="Helvetica Neue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43" fontId="0" fillId="0" borderId="0" xfId="15" applyFont="1" applyFill="1" applyAlignment="1">
      <alignment/>
    </xf>
    <xf numFmtId="43" fontId="0" fillId="2" borderId="0" xfId="15" applyFont="1" applyFill="1" applyAlignment="1">
      <alignment/>
    </xf>
    <xf numFmtId="43" fontId="0" fillId="0" borderId="0" xfId="15" applyFont="1" applyFill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43" fontId="1" fillId="0" borderId="0" xfId="15" applyFont="1" applyFill="1" applyAlignment="1">
      <alignment wrapText="1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43" fontId="0" fillId="3" borderId="0" xfId="15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ill="1" applyAlignment="1" quotePrefix="1">
      <alignment horizontal="left"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37" sqref="E37"/>
    </sheetView>
  </sheetViews>
  <sheetFormatPr defaultColWidth="11.421875" defaultRowHeight="12.75"/>
  <cols>
    <col min="1" max="1" width="13.7109375" style="1" customWidth="1"/>
    <col min="2" max="2" width="10.8515625" style="1" customWidth="1"/>
    <col min="3" max="3" width="10.8515625" style="2" customWidth="1"/>
    <col min="4" max="4" width="10.8515625" style="6" customWidth="1"/>
    <col min="5" max="5" width="13.140625" style="6" customWidth="1"/>
    <col min="6" max="6" width="10.140625" style="6" customWidth="1"/>
    <col min="7" max="7" width="9.8515625" style="6" customWidth="1"/>
    <col min="8" max="8" width="10.8515625" style="3" customWidth="1"/>
    <col min="9" max="16384" width="10.8515625" style="1" customWidth="1"/>
  </cols>
  <sheetData>
    <row r="1" ht="12">
      <c r="H1" s="6"/>
    </row>
    <row r="2" spans="1:8" ht="24">
      <c r="A2" s="8" t="s">
        <v>1</v>
      </c>
      <c r="B2" s="8" t="s">
        <v>2</v>
      </c>
      <c r="C2" s="9" t="s">
        <v>6</v>
      </c>
      <c r="D2" s="10" t="s">
        <v>3</v>
      </c>
      <c r="E2" s="10" t="s">
        <v>4</v>
      </c>
      <c r="F2" s="10" t="s">
        <v>17</v>
      </c>
      <c r="G2" s="10" t="s">
        <v>18</v>
      </c>
      <c r="H2" s="10" t="s">
        <v>7</v>
      </c>
    </row>
    <row r="9" spans="1:7" ht="12">
      <c r="A9"/>
      <c r="B9"/>
      <c r="C9" s="7"/>
      <c r="D9" s="14"/>
      <c r="E9" s="12"/>
      <c r="F9" s="14"/>
      <c r="G9" s="14"/>
    </row>
    <row r="10" spans="1:7" ht="12">
      <c r="A10"/>
      <c r="B10"/>
      <c r="C10" s="7"/>
      <c r="D10" s="14"/>
      <c r="E10" s="14"/>
      <c r="F10" s="14"/>
      <c r="G10" s="14"/>
    </row>
    <row r="11" spans="1:7" ht="12">
      <c r="A11"/>
      <c r="B11"/>
      <c r="C11" s="7"/>
      <c r="D11" s="14"/>
      <c r="E11" s="14"/>
      <c r="F11" s="14"/>
      <c r="G11" s="14"/>
    </row>
    <row r="12" spans="1:8" ht="12">
      <c r="A12"/>
      <c r="B12"/>
      <c r="C12" s="7"/>
      <c r="D12" s="14"/>
      <c r="E12" s="14"/>
      <c r="F12" s="14"/>
      <c r="G12" s="14"/>
      <c r="H12" s="15"/>
    </row>
    <row r="13" spans="1:5" ht="12">
      <c r="A13"/>
      <c r="B13"/>
      <c r="C13" s="7"/>
      <c r="D13" s="14"/>
      <c r="E13" s="14"/>
    </row>
    <row r="14" spans="1:5" ht="12">
      <c r="A14"/>
      <c r="B14"/>
      <c r="C14" s="7"/>
      <c r="D14" s="14"/>
      <c r="E14" s="14"/>
    </row>
    <row r="15" spans="1:5" ht="12">
      <c r="A15"/>
      <c r="B15"/>
      <c r="C15" s="7"/>
      <c r="D15" s="14"/>
      <c r="E15" s="14"/>
    </row>
    <row r="16" spans="1:5" ht="12">
      <c r="A16"/>
      <c r="B16"/>
      <c r="C16" s="7"/>
      <c r="D16" s="14"/>
      <c r="E16" s="14"/>
    </row>
    <row r="29" ht="15.75">
      <c r="A29" s="16" t="s">
        <v>72</v>
      </c>
    </row>
    <row r="30" ht="12.75">
      <c r="A30" s="17" t="s">
        <v>0</v>
      </c>
    </row>
    <row r="31" spans="6:8" ht="12">
      <c r="F31" s="3"/>
      <c r="H31" s="6"/>
    </row>
    <row r="32" spans="6:8" ht="12">
      <c r="F32" s="3"/>
      <c r="H32" s="6"/>
    </row>
    <row r="33" spans="6:8" ht="12">
      <c r="F33" s="3"/>
      <c r="H33" s="6"/>
    </row>
  </sheetData>
  <printOptions gridLines="1"/>
  <pageMargins left="0" right="0" top="0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pane ySplit="980" topLeftCell="BM1" activePane="bottomLeft" state="split"/>
      <selection pane="topLeft" activeCell="K1" sqref="K1"/>
      <selection pane="bottomLeft" activeCell="A67" sqref="A67"/>
    </sheetView>
  </sheetViews>
  <sheetFormatPr defaultColWidth="11.421875" defaultRowHeight="12.75"/>
  <cols>
    <col min="1" max="1" width="13.7109375" style="1" bestFit="1" customWidth="1"/>
    <col min="2" max="2" width="10.8515625" style="1" customWidth="1"/>
    <col min="3" max="3" width="10.8515625" style="2" customWidth="1"/>
    <col min="4" max="4" width="10.8515625" style="4" customWidth="1"/>
    <col min="5" max="5" width="13.140625" style="4" bestFit="1" customWidth="1"/>
    <col min="6" max="6" width="10.140625" style="4" customWidth="1"/>
    <col min="7" max="7" width="9.8515625" style="4" customWidth="1"/>
    <col min="8" max="8" width="10.8515625" style="3" customWidth="1"/>
    <col min="9" max="16384" width="10.8515625" style="1" customWidth="1"/>
  </cols>
  <sheetData>
    <row r="1" spans="4:10" ht="12">
      <c r="D1" s="6"/>
      <c r="E1" s="6"/>
      <c r="F1" s="6"/>
      <c r="G1" s="6">
        <f>708.93*2</f>
        <v>1417.86</v>
      </c>
      <c r="H1" s="6" t="s">
        <v>5</v>
      </c>
      <c r="I1" s="5">
        <v>708.93</v>
      </c>
      <c r="J1" s="1" t="s">
        <v>14</v>
      </c>
    </row>
    <row r="2" spans="1:9" ht="24">
      <c r="A2" s="8" t="s">
        <v>1</v>
      </c>
      <c r="B2" s="8" t="s">
        <v>2</v>
      </c>
      <c r="C2" s="9" t="s">
        <v>6</v>
      </c>
      <c r="D2" s="10" t="s">
        <v>3</v>
      </c>
      <c r="E2" s="10" t="s">
        <v>4</v>
      </c>
      <c r="F2" s="10" t="s">
        <v>17</v>
      </c>
      <c r="G2" s="10" t="s">
        <v>18</v>
      </c>
      <c r="H2" s="10"/>
      <c r="I2" s="10" t="s">
        <v>7</v>
      </c>
    </row>
    <row r="3" spans="4:9" ht="12">
      <c r="D3" s="6"/>
      <c r="E3" s="6"/>
      <c r="F3" s="6"/>
      <c r="G3" s="6"/>
      <c r="I3" s="6"/>
    </row>
    <row r="4" spans="1:9" ht="12">
      <c r="A4" s="1" t="s">
        <v>8</v>
      </c>
      <c r="B4" s="1" t="s">
        <v>9</v>
      </c>
      <c r="C4" s="2" t="s">
        <v>10</v>
      </c>
      <c r="D4" s="6">
        <v>1790</v>
      </c>
      <c r="E4" s="6">
        <f>708.93*2</f>
        <v>1417.86</v>
      </c>
      <c r="F4" s="6"/>
      <c r="G4" s="6"/>
      <c r="I4" s="6" t="s">
        <v>15</v>
      </c>
    </row>
    <row r="5" spans="3:9" ht="12">
      <c r="C5" s="2" t="s">
        <v>11</v>
      </c>
      <c r="D5" s="6">
        <v>527</v>
      </c>
      <c r="E5" s="6">
        <v>527</v>
      </c>
      <c r="F5" s="6"/>
      <c r="G5" s="6"/>
      <c r="I5" s="6"/>
    </row>
    <row r="6" spans="3:9" ht="12">
      <c r="C6" s="2" t="s">
        <v>12</v>
      </c>
      <c r="D6" s="6">
        <v>350</v>
      </c>
      <c r="E6" s="6">
        <v>150</v>
      </c>
      <c r="F6" s="6"/>
      <c r="G6" s="6"/>
      <c r="I6" s="6" t="s">
        <v>16</v>
      </c>
    </row>
    <row r="7" spans="3:9" ht="12">
      <c r="C7" s="2" t="s">
        <v>12</v>
      </c>
      <c r="D7" s="6">
        <v>325</v>
      </c>
      <c r="E7" s="6">
        <v>165</v>
      </c>
      <c r="F7" s="6"/>
      <c r="G7" s="6"/>
      <c r="I7" s="6" t="s">
        <v>16</v>
      </c>
    </row>
    <row r="8" spans="3:9" ht="12">
      <c r="C8" s="2" t="s">
        <v>13</v>
      </c>
      <c r="D8" s="6">
        <v>16.48</v>
      </c>
      <c r="E8" s="6">
        <v>16.48</v>
      </c>
      <c r="F8" s="6"/>
      <c r="G8" s="6"/>
      <c r="I8" s="6"/>
    </row>
    <row r="9" spans="1:9" ht="12">
      <c r="A9"/>
      <c r="B9"/>
      <c r="C9" s="7"/>
      <c r="D9" s="11">
        <f>SUM(D4:D8)</f>
        <v>3008.48</v>
      </c>
      <c r="E9" s="12">
        <f>SUM(E4:E8)</f>
        <v>2276.3399999999997</v>
      </c>
      <c r="F9" s="11"/>
      <c r="G9" s="11"/>
      <c r="I9" s="11"/>
    </row>
    <row r="10" spans="1:9" ht="12">
      <c r="A10"/>
      <c r="B10"/>
      <c r="C10" s="7"/>
      <c r="D10" s="11"/>
      <c r="E10" s="11"/>
      <c r="F10" s="11"/>
      <c r="G10" s="11"/>
      <c r="I10" s="11"/>
    </row>
    <row r="11" spans="1:9" ht="12">
      <c r="A11"/>
      <c r="B11"/>
      <c r="C11" s="7"/>
      <c r="D11" s="11"/>
      <c r="E11" s="11"/>
      <c r="F11" s="11"/>
      <c r="G11" s="11"/>
      <c r="I11" s="11"/>
    </row>
    <row r="12" spans="1:9" ht="12">
      <c r="A12" t="s">
        <v>19</v>
      </c>
      <c r="B12" t="s">
        <v>20</v>
      </c>
      <c r="C12" s="7" t="s">
        <v>21</v>
      </c>
      <c r="D12" s="14">
        <v>870</v>
      </c>
      <c r="E12" s="14">
        <v>870</v>
      </c>
      <c r="F12" s="14">
        <f>1450-580</f>
        <v>870</v>
      </c>
      <c r="G12" s="14">
        <v>870</v>
      </c>
      <c r="H12" s="15" t="s">
        <v>25</v>
      </c>
      <c r="I12" s="14" t="s">
        <v>24</v>
      </c>
    </row>
    <row r="13" spans="1:9" ht="12">
      <c r="A13"/>
      <c r="B13"/>
      <c r="C13" s="7" t="s">
        <v>22</v>
      </c>
      <c r="D13" s="14">
        <v>696</v>
      </c>
      <c r="E13" s="14">
        <v>527</v>
      </c>
      <c r="F13" s="6"/>
      <c r="G13" s="6">
        <v>527</v>
      </c>
      <c r="I13" s="6"/>
    </row>
    <row r="14" spans="1:9" ht="12">
      <c r="A14"/>
      <c r="B14"/>
      <c r="C14" s="7" t="s">
        <v>13</v>
      </c>
      <c r="D14" s="14">
        <v>16</v>
      </c>
      <c r="E14" s="14">
        <f>1.03*8</f>
        <v>8.24</v>
      </c>
      <c r="F14" s="6"/>
      <c r="G14" s="6">
        <v>8.24</v>
      </c>
      <c r="I14" s="6"/>
    </row>
    <row r="15" spans="1:9" ht="12">
      <c r="A15"/>
      <c r="B15"/>
      <c r="C15" s="7" t="s">
        <v>23</v>
      </c>
      <c r="D15" s="14">
        <v>249</v>
      </c>
      <c r="E15" s="14">
        <v>249</v>
      </c>
      <c r="F15" s="6">
        <v>249</v>
      </c>
      <c r="G15" s="6">
        <v>249</v>
      </c>
      <c r="I15" s="6"/>
    </row>
    <row r="16" spans="1:9" ht="12">
      <c r="A16"/>
      <c r="B16"/>
      <c r="C16" s="7"/>
      <c r="D16" s="14">
        <f>SUM(D12:D15)</f>
        <v>1831</v>
      </c>
      <c r="E16" s="14">
        <f>SUM(E12:E15)</f>
        <v>1654.24</v>
      </c>
      <c r="F16" s="6"/>
      <c r="G16" s="6">
        <f>SUM(G12:G15)</f>
        <v>1654.24</v>
      </c>
      <c r="I16" s="6"/>
    </row>
    <row r="17" spans="4:9" ht="12">
      <c r="D17" s="6"/>
      <c r="E17" s="6"/>
      <c r="F17" s="6"/>
      <c r="G17" s="6"/>
      <c r="I17" s="6"/>
    </row>
    <row r="18" spans="4:9" ht="12">
      <c r="D18" s="6"/>
      <c r="E18" s="6"/>
      <c r="F18" s="6"/>
      <c r="G18" s="6"/>
      <c r="I18" s="6"/>
    </row>
    <row r="19" spans="1:9" ht="12">
      <c r="A19" s="1" t="s">
        <v>26</v>
      </c>
      <c r="B19" s="1" t="s">
        <v>27</v>
      </c>
      <c r="C19" s="2" t="s">
        <v>28</v>
      </c>
      <c r="D19" s="6">
        <v>60</v>
      </c>
      <c r="E19" s="6">
        <v>46.95</v>
      </c>
      <c r="F19" s="6"/>
      <c r="G19" s="6"/>
      <c r="I19" s="6"/>
    </row>
    <row r="20" spans="3:9" ht="12">
      <c r="C20" s="2" t="s">
        <v>29</v>
      </c>
      <c r="D20" s="6">
        <v>15</v>
      </c>
      <c r="E20" s="6">
        <v>15.08</v>
      </c>
      <c r="F20" s="6"/>
      <c r="G20" s="6"/>
      <c r="I20" s="6"/>
    </row>
    <row r="21" spans="3:9" ht="12">
      <c r="C21" s="2" t="s">
        <v>30</v>
      </c>
      <c r="D21" s="6">
        <v>10.95</v>
      </c>
      <c r="E21" s="6">
        <v>10.95</v>
      </c>
      <c r="F21" s="6"/>
      <c r="G21" s="6"/>
      <c r="I21" s="6"/>
    </row>
    <row r="22" spans="3:9" ht="12">
      <c r="C22" s="2" t="s">
        <v>31</v>
      </c>
      <c r="D22" s="6">
        <v>39.05</v>
      </c>
      <c r="E22" s="6">
        <f>13.43*2</f>
        <v>26.86</v>
      </c>
      <c r="F22" s="6"/>
      <c r="G22" s="6"/>
      <c r="I22" s="6"/>
    </row>
    <row r="23" spans="3:9" ht="12">
      <c r="C23" s="2" t="s">
        <v>32</v>
      </c>
      <c r="D23" s="6">
        <v>59.55</v>
      </c>
      <c r="E23" s="6">
        <v>0</v>
      </c>
      <c r="F23" s="6"/>
      <c r="G23" s="6"/>
      <c r="I23" s="6"/>
    </row>
    <row r="24" spans="3:9" ht="12">
      <c r="C24" s="2" t="s">
        <v>33</v>
      </c>
      <c r="D24" s="6">
        <v>140.45</v>
      </c>
      <c r="E24" s="6">
        <v>69.76</v>
      </c>
      <c r="F24" s="6"/>
      <c r="G24" s="6"/>
      <c r="I24" s="6"/>
    </row>
    <row r="25" spans="4:9" ht="12">
      <c r="D25" s="6">
        <f>SUM(D19:D24)</f>
        <v>325</v>
      </c>
      <c r="E25" s="6">
        <f>SUM(E19:E24)</f>
        <v>169.60000000000002</v>
      </c>
      <c r="F25" s="6"/>
      <c r="G25" s="6"/>
      <c r="I25" s="6"/>
    </row>
    <row r="26" spans="4:9" ht="12">
      <c r="D26" s="6"/>
      <c r="E26" s="6"/>
      <c r="F26" s="6"/>
      <c r="G26" s="6"/>
      <c r="I26" s="6"/>
    </row>
    <row r="27" spans="4:9" ht="12">
      <c r="D27" s="6"/>
      <c r="E27" s="6"/>
      <c r="F27" s="6"/>
      <c r="G27" s="6"/>
      <c r="I27" s="6"/>
    </row>
    <row r="28" spans="1:9" ht="12">
      <c r="A28" s="1" t="s">
        <v>34</v>
      </c>
      <c r="B28" s="1" t="s">
        <v>35</v>
      </c>
      <c r="C28" s="2" t="s">
        <v>36</v>
      </c>
      <c r="D28" s="6">
        <v>25</v>
      </c>
      <c r="E28" s="6">
        <v>15.08</v>
      </c>
      <c r="F28" s="6"/>
      <c r="G28" s="6"/>
      <c r="I28" s="6"/>
    </row>
    <row r="29" spans="3:9" ht="12">
      <c r="C29" s="2" t="s">
        <v>37</v>
      </c>
      <c r="D29" s="6">
        <v>58</v>
      </c>
      <c r="E29" s="6">
        <v>34.88</v>
      </c>
      <c r="F29" s="6"/>
      <c r="G29" s="6"/>
      <c r="I29" s="6"/>
    </row>
    <row r="30" spans="3:9" ht="12">
      <c r="C30" s="2" t="s">
        <v>38</v>
      </c>
      <c r="D30" s="6">
        <v>113</v>
      </c>
      <c r="E30" s="6">
        <v>113</v>
      </c>
      <c r="F30" s="6" t="s">
        <v>42</v>
      </c>
      <c r="G30" s="6"/>
      <c r="I30" s="6"/>
    </row>
    <row r="31" spans="3:8" ht="12">
      <c r="C31" s="2" t="s">
        <v>39</v>
      </c>
      <c r="D31" s="6">
        <v>116</v>
      </c>
      <c r="E31" s="6">
        <v>17.98</v>
      </c>
      <c r="F31" s="3"/>
      <c r="G31" s="6"/>
      <c r="H31" s="6"/>
    </row>
    <row r="32" spans="3:8" ht="12">
      <c r="C32" s="2" t="s">
        <v>40</v>
      </c>
      <c r="D32" s="6">
        <v>96</v>
      </c>
      <c r="E32" s="6">
        <f>24.46*2</f>
        <v>48.92</v>
      </c>
      <c r="F32" s="3"/>
      <c r="G32" s="6"/>
      <c r="H32" s="6"/>
    </row>
    <row r="33" spans="3:9" ht="12">
      <c r="C33" s="2" t="s">
        <v>41</v>
      </c>
      <c r="D33" s="6">
        <v>136</v>
      </c>
      <c r="E33" s="6">
        <v>116</v>
      </c>
      <c r="F33" s="3" t="s">
        <v>42</v>
      </c>
      <c r="G33" s="6"/>
      <c r="H33" s="6"/>
      <c r="I33" s="12"/>
    </row>
    <row r="34" spans="4:5" ht="12">
      <c r="D34" s="4">
        <f>SUM(D28:D33)</f>
        <v>544</v>
      </c>
      <c r="E34" s="4">
        <f>SUM(E28:E33)</f>
        <v>345.86</v>
      </c>
    </row>
    <row r="37" spans="1:6" ht="12">
      <c r="A37" s="1" t="s">
        <v>43</v>
      </c>
      <c r="B37" s="1" t="s">
        <v>44</v>
      </c>
      <c r="C37" s="2" t="s">
        <v>45</v>
      </c>
      <c r="D37" s="4">
        <v>699</v>
      </c>
      <c r="E37" s="4">
        <v>699</v>
      </c>
      <c r="F37" s="6" t="s">
        <v>16</v>
      </c>
    </row>
    <row r="38" spans="3:5" ht="12">
      <c r="C38" s="2" t="s">
        <v>46</v>
      </c>
      <c r="D38" s="4">
        <v>263.5</v>
      </c>
      <c r="E38" s="4">
        <v>263.5</v>
      </c>
    </row>
    <row r="39" spans="3:6" ht="12">
      <c r="C39" s="2" t="s">
        <v>47</v>
      </c>
      <c r="D39" s="4">
        <v>47.5</v>
      </c>
      <c r="E39" s="4">
        <v>44</v>
      </c>
      <c r="F39" s="6" t="s">
        <v>16</v>
      </c>
    </row>
    <row r="40" spans="3:5" ht="12">
      <c r="C40" s="2" t="s">
        <v>48</v>
      </c>
      <c r="D40" s="4">
        <v>16.48</v>
      </c>
      <c r="E40" s="4">
        <v>16.48</v>
      </c>
    </row>
    <row r="41" spans="4:5" ht="12">
      <c r="D41" s="4">
        <f>SUM(D37:D40)</f>
        <v>1026.48</v>
      </c>
      <c r="E41" s="4">
        <f>SUM(E37:E40)</f>
        <v>1022.98</v>
      </c>
    </row>
    <row r="43" spans="1:5" ht="12">
      <c r="A43" s="1" t="s">
        <v>49</v>
      </c>
      <c r="B43" s="1" t="s">
        <v>50</v>
      </c>
      <c r="C43" s="2" t="s">
        <v>51</v>
      </c>
      <c r="D43" s="4">
        <v>68</v>
      </c>
      <c r="E43" s="6">
        <v>46.95</v>
      </c>
    </row>
    <row r="44" spans="3:5" ht="12">
      <c r="C44" s="2" t="s">
        <v>29</v>
      </c>
      <c r="D44" s="4">
        <v>30</v>
      </c>
      <c r="E44" s="4">
        <v>15.08</v>
      </c>
    </row>
    <row r="45" spans="3:5" ht="12">
      <c r="C45" s="2" t="s">
        <v>52</v>
      </c>
      <c r="D45" s="4">
        <v>108.46</v>
      </c>
      <c r="E45" s="4">
        <v>69.76</v>
      </c>
    </row>
    <row r="46" spans="3:6" ht="12">
      <c r="C46" s="2" t="s">
        <v>30</v>
      </c>
      <c r="D46" s="4">
        <v>22.96</v>
      </c>
      <c r="E46" s="4">
        <v>22.96</v>
      </c>
      <c r="F46" s="6" t="s">
        <v>55</v>
      </c>
    </row>
    <row r="47" spans="3:6" ht="12">
      <c r="C47" s="2" t="s">
        <v>53</v>
      </c>
      <c r="D47" s="4">
        <v>11.75</v>
      </c>
      <c r="E47" s="4">
        <v>11.75</v>
      </c>
      <c r="F47" s="6" t="s">
        <v>56</v>
      </c>
    </row>
    <row r="48" spans="3:6" ht="12">
      <c r="C48" s="2" t="s">
        <v>54</v>
      </c>
      <c r="D48" s="4">
        <v>11.75</v>
      </c>
      <c r="E48" s="4">
        <v>11.75</v>
      </c>
      <c r="F48" s="6" t="s">
        <v>57</v>
      </c>
    </row>
    <row r="49" spans="3:6" ht="12">
      <c r="C49" s="2" t="s">
        <v>58</v>
      </c>
      <c r="D49" s="4">
        <v>0.89</v>
      </c>
      <c r="F49" s="6" t="s">
        <v>59</v>
      </c>
    </row>
    <row r="50" spans="4:5" ht="12">
      <c r="D50" s="4">
        <f>SUM(D43:D49)</f>
        <v>253.80999999999997</v>
      </c>
      <c r="E50" s="6">
        <f>SUM(E43:E49)</f>
        <v>178.25000000000003</v>
      </c>
    </row>
    <row r="52" spans="1:5" ht="12">
      <c r="A52" s="1" t="s">
        <v>61</v>
      </c>
      <c r="B52" s="1" t="s">
        <v>62</v>
      </c>
      <c r="C52" s="2" t="s">
        <v>63</v>
      </c>
      <c r="D52" s="4">
        <v>98.65</v>
      </c>
      <c r="E52" s="4">
        <v>96.87</v>
      </c>
    </row>
    <row r="53" spans="3:5" ht="12">
      <c r="C53" s="2" t="s">
        <v>60</v>
      </c>
      <c r="D53" s="4">
        <v>213.55</v>
      </c>
      <c r="E53" s="4">
        <v>220.3</v>
      </c>
    </row>
    <row r="54" spans="4:5" ht="12">
      <c r="D54" s="4">
        <f>D52+D53</f>
        <v>312.20000000000005</v>
      </c>
      <c r="E54" s="4">
        <f>E53+E52</f>
        <v>317.17</v>
      </c>
    </row>
    <row r="57" spans="1:5" ht="12">
      <c r="A57" s="1" t="s">
        <v>64</v>
      </c>
      <c r="B57" s="1" t="s">
        <v>65</v>
      </c>
      <c r="C57" s="2" t="s">
        <v>66</v>
      </c>
      <c r="D57" s="4">
        <v>1303.98</v>
      </c>
      <c r="E57" s="4">
        <v>1295</v>
      </c>
    </row>
    <row r="58" spans="3:5" ht="12">
      <c r="C58" s="2" t="s">
        <v>67</v>
      </c>
      <c r="D58" s="4">
        <v>1303.98</v>
      </c>
      <c r="E58" s="4">
        <v>1295</v>
      </c>
    </row>
    <row r="59" spans="3:5" ht="12">
      <c r="C59" s="2" t="s">
        <v>68</v>
      </c>
      <c r="D59" s="4">
        <v>750</v>
      </c>
      <c r="E59" s="4">
        <v>527</v>
      </c>
    </row>
    <row r="60" spans="3:6" ht="12">
      <c r="C60" s="2" t="s">
        <v>69</v>
      </c>
      <c r="D60" s="4">
        <v>89.32</v>
      </c>
      <c r="E60" s="4">
        <v>82.5</v>
      </c>
      <c r="F60" s="6" t="s">
        <v>16</v>
      </c>
    </row>
    <row r="61" spans="4:5" ht="12">
      <c r="D61" s="4">
        <f>SUM(D57:D60)</f>
        <v>3447.28</v>
      </c>
      <c r="E61" s="4">
        <f>SUM(E57:E60)</f>
        <v>3199.5</v>
      </c>
    </row>
    <row r="62" spans="5:6" ht="12">
      <c r="E62" s="4">
        <v>250</v>
      </c>
      <c r="F62" s="6" t="s">
        <v>70</v>
      </c>
    </row>
    <row r="63" spans="5:7" ht="12">
      <c r="E63" s="4">
        <f>E61-E62</f>
        <v>2949.5</v>
      </c>
      <c r="G63" s="6"/>
    </row>
    <row r="64" ht="12">
      <c r="G64" s="6"/>
    </row>
    <row r="66" ht="12">
      <c r="F66" s="6"/>
    </row>
    <row r="67" spans="1:5" ht="15.75">
      <c r="A67" s="16" t="s">
        <v>71</v>
      </c>
      <c r="E67" s="6"/>
    </row>
    <row r="69" ht="12">
      <c r="E69" s="13"/>
    </row>
    <row r="80" ht="12">
      <c r="E80" s="6"/>
    </row>
    <row r="85" ht="12">
      <c r="E85" s="6"/>
    </row>
    <row r="90" ht="12">
      <c r="F90" s="6"/>
    </row>
    <row r="92" ht="12">
      <c r="F92" s="6"/>
    </row>
    <row r="93" ht="12">
      <c r="F93" s="6"/>
    </row>
    <row r="99" ht="12">
      <c r="F99" s="6"/>
    </row>
    <row r="100" ht="12">
      <c r="F100" s="6"/>
    </row>
    <row r="115" ht="12">
      <c r="F115" s="6"/>
    </row>
    <row r="116" ht="12">
      <c r="F116" s="6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VocRehab Services</dc:creator>
  <cp:keywords/>
  <dc:description/>
  <cp:lastModifiedBy>Cahty Callaway</cp:lastModifiedBy>
  <cp:lastPrinted>2013-04-01T18:47:59Z</cp:lastPrinted>
  <dcterms:created xsi:type="dcterms:W3CDTF">2005-09-26T21:11:05Z</dcterms:created>
  <dcterms:modified xsi:type="dcterms:W3CDTF">2013-04-01T18:48:04Z</dcterms:modified>
  <cp:category/>
  <cp:version/>
  <cp:contentType/>
  <cp:contentStatus/>
</cp:coreProperties>
</file>